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montess\Documents\BASES ESTANDAR\"/>
    </mc:Choice>
  </mc:AlternateContent>
  <xr:revisionPtr revIDLastSave="0" documentId="13_ncr:1_{96B5B980-685C-4F5A-B845-7B4000AA7DD8}" xr6:coauthVersionLast="47" xr6:coauthVersionMax="47" xr10:uidLastSave="{00000000-0000-0000-0000-000000000000}"/>
  <bookViews>
    <workbookView xWindow="255" yWindow="0" windowWidth="14445" windowHeight="15480" tabRatio="500" xr2:uid="{00000000-000D-0000-FFFF-FFFF00000000}"/>
  </bookViews>
  <sheets>
    <sheet name="Cronograma" sheetId="1" r:id="rId1"/>
    <sheet name="Reglas_19_Procedimientos" sheetId="2" r:id="rId2"/>
    <sheet name="Feriados_2026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6" i="1" l="1"/>
  <c r="D15" i="1"/>
  <c r="C15" i="1"/>
  <c r="C10" i="1"/>
  <c r="C9" i="1"/>
  <c r="C8" i="1"/>
  <c r="B12" i="1" l="1"/>
  <c r="C17" i="1"/>
  <c r="D17" i="1"/>
  <c r="C18" i="1" s="1"/>
  <c r="D18" i="1" l="1"/>
  <c r="C19" i="1" l="1"/>
  <c r="D19" i="1"/>
  <c r="D16" i="1" l="1"/>
  <c r="C20" i="1"/>
  <c r="D20" i="1"/>
  <c r="C21" i="1" l="1"/>
  <c r="D21" i="1"/>
</calcChain>
</file>

<file path=xl/sharedStrings.xml><?xml version="1.0" encoding="utf-8"?>
<sst xmlns="http://schemas.openxmlformats.org/spreadsheetml/2006/main" count="115" uniqueCount="83">
  <si>
    <t>GENERADOR DE CRONOGRAMAS — PROCEDIMIENTOS DE SELECCIÓN (Ley N° 32069)</t>
  </si>
  <si>
    <t>Ruta Pública · Basado en las bases estándar OECE y el Reglamento de la Ley N° 32069</t>
  </si>
  <si>
    <t>1. Procedimiento de selección:</t>
  </si>
  <si>
    <t>1. Licitación pública para bienes</t>
  </si>
  <si>
    <t>2. Fecha de Convocatoria:</t>
  </si>
  <si>
    <t>Plantilla de cronograma:</t>
  </si>
  <si>
    <t>Días hábiles consultas/observaciones:</t>
  </si>
  <si>
    <t>Días hábiles presentación de ofertas:</t>
  </si>
  <si>
    <t>Etapa</t>
  </si>
  <si>
    <t>Fecha inicio</t>
  </si>
  <si>
    <t>Fecha fin</t>
  </si>
  <si>
    <t>Notas</t>
  </si>
  <si>
    <t>Convocatoria</t>
  </si>
  <si>
    <t>Art. 63 y 64 del Reglamento</t>
  </si>
  <si>
    <t>Registro de participantes</t>
  </si>
  <si>
    <t>Lista abierta - Art. 65 del Reglamento</t>
  </si>
  <si>
    <t>Consultas y observaciones</t>
  </si>
  <si>
    <t>Plazo MÍNIMO legal (Art. 66). La entidad puede fijar más días.</t>
  </si>
  <si>
    <t>Absolución e integración de bases</t>
  </si>
  <si>
    <t>⚠ Fecha ESTIMADA (no tiene mínimo legal fijo) - ajústela según su cronograma real</t>
  </si>
  <si>
    <t>Presentación de ofertas</t>
  </si>
  <si>
    <t>Plazo MÍNIMO legal (Art. 68). La entidad puede fijar más días.</t>
  </si>
  <si>
    <t>Calificación y evaluación de propuestas</t>
  </si>
  <si>
    <t>⚠ Fecha ESTIMADA - depende de la complejidad de la evaluación, ajústela manualmente</t>
  </si>
  <si>
    <t>Otorgamiento de la Buena Pro</t>
  </si>
  <si>
    <t>Leyenda:</t>
  </si>
  <si>
    <t xml:space="preserve">  Celda amarilla/azul = dato que usted edita (procedimiento y fecha de convocatoria)</t>
  </si>
  <si>
    <t xml:space="preserve">  ⚠ = fecha estimada por esta hoja (no fijada por ley); ajústela según su cronograma real</t>
  </si>
  <si>
    <t xml:space="preserve">  Los plazos en días hábiles se calculan excluyendo sábados, domingos y feriados (hoja Feriados_2026, editable)</t>
  </si>
  <si>
    <t>N°</t>
  </si>
  <si>
    <t>Procedimiento de selección</t>
  </si>
  <si>
    <t>Plantilla</t>
  </si>
  <si>
    <t>Días hábiles
Consultas/Observaciones</t>
  </si>
  <si>
    <t>Días hábiles
Presentación de ofertas</t>
  </si>
  <si>
    <t>Base legal / Notas</t>
  </si>
  <si>
    <t>A</t>
  </si>
  <si>
    <t>Art. 66 y 68 del Reglamento</t>
  </si>
  <si>
    <t>2. Licitación pública abreviada para bienes</t>
  </si>
  <si>
    <t>B</t>
  </si>
  <si>
    <t>3. Licitación pública - suministro Vaso de Leche</t>
  </si>
  <si>
    <t>4. Licitación pública abreviada - suministro Vaso de Leche</t>
  </si>
  <si>
    <t>5. Licitación pública de obras</t>
  </si>
  <si>
    <t>6. Licitación pública abreviada de obras</t>
  </si>
  <si>
    <t>7. Concurso de proyectos arquitectónicos y urbanísticos</t>
  </si>
  <si>
    <t>8. Concurso público de servicios</t>
  </si>
  <si>
    <t>9. Concurso público abreviado de servicios</t>
  </si>
  <si>
    <t>10. Concurso público para consultoría en general</t>
  </si>
  <si>
    <t>11. Concurso público abreviado para consultoría en general</t>
  </si>
  <si>
    <t>12. Concurso público para consultoría de obra</t>
  </si>
  <si>
    <t>13. Concurso público abreviado para consultoría de obra</t>
  </si>
  <si>
    <t>14. Concurso público para servicio de mantenimiento vial</t>
  </si>
  <si>
    <t>15. Concurso público abreviado para servicio de mantenimiento vial</t>
  </si>
  <si>
    <t>Art. 66 y 68 del Reglamento (confirmado en bases estándar)</t>
  </si>
  <si>
    <t>16. Concurso público abreviado - expertos y gerentes de proyectos</t>
  </si>
  <si>
    <t>C</t>
  </si>
  <si>
    <t>Sin etapa de consultas/obs. Numeral 68.2 del Reglamento</t>
  </si>
  <si>
    <t>17. Subasta inversa electrónica</t>
  </si>
  <si>
    <t>Sin etapa de consultas/obs. Art. 68 del Reglamento</t>
  </si>
  <si>
    <t>18. Comparación de precios</t>
  </si>
  <si>
    <t>19. Procedimiento de selección no competitivo</t>
  </si>
  <si>
    <t>Especial</t>
  </si>
  <si>
    <t>Sin cronograma de días hábiles - plazo lo define la propia entidad (Art. 55 Ley / Art. 100-102 Reglamento)</t>
  </si>
  <si>
    <t>Plantilla A = Ordinaria con cuestionamientos (7+7 días hábiles)  |  Plantilla B = Abreviada con cuestionamientos (3+3)  |  Plantilla C = Sin cuestionamientos  |  Especial = Sin cronograma de días hábiles</t>
  </si>
  <si>
    <t>Fecha</t>
  </si>
  <si>
    <t>Feriado / Motivo</t>
  </si>
  <si>
    <t>Año Nuevo</t>
  </si>
  <si>
    <t>Jueves Santo</t>
  </si>
  <si>
    <t>Viernes Santo</t>
  </si>
  <si>
    <t>Día del Trabajo</t>
  </si>
  <si>
    <t>Batalla de Arica y Día de la Bandera</t>
  </si>
  <si>
    <t>San Pedro y San Pablo</t>
  </si>
  <si>
    <t>Día de la Fuerza Aérea del Perú</t>
  </si>
  <si>
    <t>Fiestas Patrias</t>
  </si>
  <si>
    <t>Batalla de Junín</t>
  </si>
  <si>
    <t>Santa Rosa de Lima</t>
  </si>
  <si>
    <t>Combate de Angamos</t>
  </si>
  <si>
    <t>Todos los Santos</t>
  </si>
  <si>
    <t>Inmaculada Concepción</t>
  </si>
  <si>
    <t>Batalla de Ayacucho</t>
  </si>
  <si>
    <t>Navidad</t>
  </si>
  <si>
    <t>Nota: el 27 de julio de 2026 es día NO LABORABLE (no feriado) solo para el sector público y es día hábil para efectos de plazos de contrataciones (no se incluye aquí). Actualice esta lista cada año con el decreto supremo oficial y agregue aquí los feriados de años siguientes.</t>
  </si>
  <si>
    <t>© 2026 Kemmir Montes  |  Versión 1.0</t>
  </si>
  <si>
    <t>🔗 Sígueme en LinkedIn | Herramientas gratuitas de Excel para contrataciones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</si>
</sst>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1" x14ac:knownFonts="1">
    <font>
      <sz val="11"/>
      <color theme="1"/>
      <name val="Calibri"/>
      <family val="2"/>
      <charset val="1"/>
    </font>
    <font>
      <b/>
      <sz val="16"/>
      <color rgb="FF1F4E78"/>
      <name val="Arial"/>
      <family val="2"/>
    </font>
    <font>
      <i/>
      <sz val="10"/>
      <color rgb="FF595959"/>
      <name val="Arial"/>
      <family val="2"/>
    </font>
    <font>
      <b/>
      <sz val="11"/>
      <name val="Arial"/>
      <family val="2"/>
    </font>
    <font>
      <sz val="11"/>
      <color rgb="FF0000FF"/>
      <name val="Arial"/>
      <family val="2"/>
    </font>
    <font>
      <sz val="9"/>
      <color rgb="FF808080"/>
      <name val="Arial"/>
      <family val="2"/>
    </font>
    <font>
      <b/>
      <sz val="11"/>
      <color rgb="FFC0000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i/>
      <sz val="9"/>
      <color rgb="FF808080"/>
      <name val="Arial"/>
      <family val="2"/>
    </font>
    <font>
      <i/>
      <sz val="9"/>
      <color rgb="FF59595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78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0A66C2"/>
        <bgColor rgb="FF2E75B6"/>
      </patternFill>
    </fill>
  </fills>
  <borders count="3">
    <border>
      <left/>
      <right/>
      <top/>
      <bottom/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9" fillId="0" borderId="0" xfId="0" applyFont="1"/>
    <xf numFmtId="0" fontId="3" fillId="0" borderId="0" xfId="0" applyFont="1"/>
    <xf numFmtId="164" fontId="4" fillId="2" borderId="2" xfId="0" applyNumberFormat="1" applyFont="1" applyFill="1" applyBorder="1"/>
    <xf numFmtId="0" fontId="5" fillId="0" borderId="0" xfId="0" applyFont="1"/>
    <xf numFmtId="0" fontId="7" fillId="3" borderId="2" xfId="0" applyFont="1" applyFill="1" applyBorder="1" applyAlignment="1">
      <alignment horizontal="center"/>
    </xf>
    <xf numFmtId="0" fontId="8" fillId="0" borderId="2" xfId="0" applyFont="1" applyBorder="1"/>
    <xf numFmtId="164" fontId="8" fillId="0" borderId="2" xfId="0" applyNumberFormat="1" applyFont="1" applyBorder="1" applyAlignment="1">
      <alignment horizontal="center"/>
    </xf>
    <xf numFmtId="0" fontId="9" fillId="0" borderId="2" xfId="0" applyFont="1" applyBorder="1" applyAlignment="1">
      <alignment wrapText="1"/>
    </xf>
    <xf numFmtId="0" fontId="8" fillId="4" borderId="2" xfId="0" applyFont="1" applyFill="1" applyBorder="1"/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7" fillId="3" borderId="2" xfId="0" applyFont="1" applyFill="1" applyBorder="1"/>
    <xf numFmtId="164" fontId="4" fillId="0" borderId="2" xfId="0" applyNumberFormat="1" applyFont="1" applyBorder="1"/>
    <xf numFmtId="0" fontId="9" fillId="0" borderId="0" xfId="0" applyFont="1"/>
    <xf numFmtId="0" fontId="10" fillId="0" borderId="0" xfId="0" applyFont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4" fillId="2" borderId="1" xfId="0" applyFont="1" applyFill="1" applyBorder="1"/>
    <xf numFmtId="0" fontId="6" fillId="0" borderId="0" xfId="0" applyFont="1" applyAlignment="1">
      <alignment wrapText="1"/>
    </xf>
    <xf numFmtId="0" fontId="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1"/>
  <sheetViews>
    <sheetView showGridLines="0" tabSelected="1" topLeftCell="A7" zoomScaleNormal="100" workbookViewId="0">
      <selection activeCell="C30" sqref="C30:E31"/>
    </sheetView>
  </sheetViews>
  <sheetFormatPr baseColWidth="10" defaultColWidth="8.7109375" defaultRowHeight="15" x14ac:dyDescent="0.25"/>
  <cols>
    <col min="1" max="1" width="3" customWidth="1"/>
    <col min="2" max="2" width="34" customWidth="1"/>
    <col min="3" max="4" width="14" customWidth="1"/>
    <col min="5" max="5" width="46" customWidth="1"/>
    <col min="6" max="6" width="19" customWidth="1"/>
  </cols>
  <sheetData>
    <row r="2" spans="2:6" ht="19.5" customHeight="1" x14ac:dyDescent="0.3">
      <c r="B2" s="19" t="s">
        <v>0</v>
      </c>
      <c r="C2" s="19"/>
      <c r="D2" s="19"/>
      <c r="E2" s="19"/>
      <c r="F2" s="19"/>
    </row>
    <row r="3" spans="2:6" ht="15" customHeight="1" x14ac:dyDescent="0.25">
      <c r="B3" s="20" t="s">
        <v>1</v>
      </c>
      <c r="C3" s="20"/>
      <c r="D3" s="20"/>
      <c r="E3" s="20"/>
      <c r="F3" s="20"/>
    </row>
    <row r="5" spans="2:6" ht="15" customHeight="1" x14ac:dyDescent="0.25">
      <c r="B5" s="2" t="s">
        <v>2</v>
      </c>
      <c r="C5" s="21" t="s">
        <v>58</v>
      </c>
      <c r="D5" s="21"/>
      <c r="E5" s="21"/>
      <c r="F5" s="21"/>
    </row>
    <row r="6" spans="2:6" ht="15" customHeight="1" x14ac:dyDescent="0.25">
      <c r="B6" s="2" t="s">
        <v>4</v>
      </c>
      <c r="C6" s="3">
        <v>46239</v>
      </c>
    </row>
    <row r="8" spans="2:6" ht="15" customHeight="1" x14ac:dyDescent="0.25">
      <c r="B8" s="4" t="s">
        <v>5</v>
      </c>
      <c r="C8" s="4" t="str">
        <f>INDEX(Reglas_19_Procedimientos!$C$2:$C$20,MATCH($C$5,Reglas_19_Procedimientos!$B$2:$B$20,0))</f>
        <v>C</v>
      </c>
    </row>
    <row r="9" spans="2:6" ht="15" customHeight="1" x14ac:dyDescent="0.25">
      <c r="B9" s="4" t="s">
        <v>6</v>
      </c>
      <c r="C9" s="4">
        <f>INDEX(Reglas_19_Procedimientos!$D$2:$D$20,MATCH($C$5,Reglas_19_Procedimientos!$B$2:$B$20,0))</f>
        <v>0</v>
      </c>
    </row>
    <row r="10" spans="2:6" ht="15" customHeight="1" x14ac:dyDescent="0.25">
      <c r="B10" s="4" t="s">
        <v>7</v>
      </c>
      <c r="C10" s="4">
        <f>INDEX(Reglas_19_Procedimientos!$E$2:$E$20,MATCH($C$5,Reglas_19_Procedimientos!$B$2:$B$20,0))</f>
        <v>3</v>
      </c>
    </row>
    <row r="12" spans="2:6" ht="15" customHeight="1" x14ac:dyDescent="0.25">
      <c r="B12" s="22" t="str">
        <f>IF($C$8="Especial","⚠ Este procedimiento (No competitivo) NO tiene cronograma de días hábiles regulado por Ley. La entidad define libremente el plazo del proveedor invitado. Ver hoja Reglas_19_Procedimientos.","")</f>
        <v/>
      </c>
      <c r="C12" s="22"/>
      <c r="D12" s="22"/>
      <c r="E12" s="22"/>
      <c r="F12" s="22"/>
    </row>
    <row r="14" spans="2:6" ht="15" customHeight="1" x14ac:dyDescent="0.25">
      <c r="B14" s="5" t="s">
        <v>8</v>
      </c>
      <c r="C14" s="5" t="s">
        <v>9</v>
      </c>
      <c r="D14" s="5" t="s">
        <v>10</v>
      </c>
      <c r="E14" s="5" t="s">
        <v>11</v>
      </c>
    </row>
    <row r="15" spans="2:6" ht="15" customHeight="1" x14ac:dyDescent="0.25">
      <c r="B15" s="6" t="s">
        <v>12</v>
      </c>
      <c r="C15" s="7">
        <f>$C$6</f>
        <v>46239</v>
      </c>
      <c r="D15" s="7">
        <f>$C$6</f>
        <v>46239</v>
      </c>
      <c r="E15" s="8" t="s">
        <v>13</v>
      </c>
    </row>
    <row r="16" spans="2:6" ht="17.25" customHeight="1" x14ac:dyDescent="0.25">
      <c r="B16" s="9" t="s">
        <v>14</v>
      </c>
      <c r="C16" s="7">
        <f>$C$6</f>
        <v>46239</v>
      </c>
      <c r="D16" s="7">
        <f>IF($C$8="Especial","No aplica",D19-1)</f>
        <v>46244</v>
      </c>
      <c r="E16" s="8" t="s">
        <v>15</v>
      </c>
    </row>
    <row r="17" spans="2:7" ht="30" customHeight="1" x14ac:dyDescent="0.25">
      <c r="B17" s="6" t="s">
        <v>16</v>
      </c>
      <c r="C17" s="7" t="str">
        <f>IF(OR($C$8="C",$C$8="Especial"),"No aplica",$C$6+1)</f>
        <v>No aplica</v>
      </c>
      <c r="D17" s="7" t="str">
        <f>IF(OR($C$8="C",$C$8="Especial"),"No aplica",WORKDAY($C$6,$C$9,Feriados_2026!$A$2:$A$17))</f>
        <v>No aplica</v>
      </c>
      <c r="E17" s="8" t="s">
        <v>17</v>
      </c>
    </row>
    <row r="18" spans="2:7" ht="24.75" x14ac:dyDescent="0.25">
      <c r="B18" s="9" t="s">
        <v>18</v>
      </c>
      <c r="C18" s="7" t="str">
        <f>IF(OR($C$8="C",$C$8="Especial"),"No aplica",WORKDAY(D17,1,Feriados_2026!$A$2:$A$17))</f>
        <v>No aplica</v>
      </c>
      <c r="D18" s="7" t="str">
        <f>IF(OR($C$8="C",$C$8="Especial"),"No aplica",WORKDAY(D17,1,Feriados_2026!$A$2:$A$17))</f>
        <v>No aplica</v>
      </c>
      <c r="E18" s="8" t="s">
        <v>19</v>
      </c>
    </row>
    <row r="19" spans="2:7" ht="24.75" x14ac:dyDescent="0.25">
      <c r="B19" s="6" t="s">
        <v>20</v>
      </c>
      <c r="C19" s="7">
        <f>IF($C$8="Especial","No aplica",IF($C$8="C",WORKDAY($C$6,$C$10,Feriados_2026!$A$2:$A$17),WORKDAY(D18,$C$10,Feriados_2026!$A$2:$A$17)))</f>
        <v>46245</v>
      </c>
      <c r="D19" s="7">
        <f>IF($C$8="Especial","No aplica",IF($C$8="C",WORKDAY($C$6,$C$10,Feriados_2026!$A$2:$A$17),WORKDAY(D18,$C$10,Feriados_2026!$A$2:$A$17)))</f>
        <v>46245</v>
      </c>
      <c r="E19" s="8" t="s">
        <v>21</v>
      </c>
    </row>
    <row r="20" spans="2:7" ht="24.75" x14ac:dyDescent="0.25">
      <c r="B20" s="9" t="s">
        <v>22</v>
      </c>
      <c r="C20" s="7">
        <f>IF($C$8="Especial","No aplica",WORKDAY(D19,1,Feriados_2026!$A$2:$A$17))</f>
        <v>46246</v>
      </c>
      <c r="D20" s="7">
        <f>IF($C$8="Especial","No aplica",WORKDAY(D19,1,Feriados_2026!$A$2:$A$17))</f>
        <v>46246</v>
      </c>
      <c r="E20" s="8" t="s">
        <v>23</v>
      </c>
    </row>
    <row r="21" spans="2:7" ht="24.75" x14ac:dyDescent="0.25">
      <c r="B21" s="6" t="s">
        <v>24</v>
      </c>
      <c r="C21" s="7">
        <f>IF($C$8="Especial","No aplica",WORKDAY(D20,1,Feriados_2026!$A$2:$A$17))</f>
        <v>46247</v>
      </c>
      <c r="D21" s="7">
        <f>IF($C$8="Especial","No aplica",WORKDAY(D20,1,Feriados_2026!$A$2:$A$17))</f>
        <v>46247</v>
      </c>
      <c r="E21" s="8" t="s">
        <v>23</v>
      </c>
    </row>
    <row r="23" spans="2:7" ht="15" customHeight="1" x14ac:dyDescent="0.25">
      <c r="B23" s="2" t="s">
        <v>25</v>
      </c>
    </row>
    <row r="24" spans="2:7" ht="15" customHeight="1" x14ac:dyDescent="0.25">
      <c r="B24" s="16" t="s">
        <v>26</v>
      </c>
      <c r="C24" s="16"/>
      <c r="D24" s="16"/>
      <c r="E24" s="16"/>
      <c r="F24" s="16"/>
    </row>
    <row r="25" spans="2:7" ht="15" customHeight="1" x14ac:dyDescent="0.25">
      <c r="B25" s="16" t="s">
        <v>27</v>
      </c>
      <c r="C25" s="16"/>
      <c r="D25" s="16"/>
      <c r="E25" s="16"/>
      <c r="F25" s="16"/>
    </row>
    <row r="26" spans="2:7" ht="15" customHeight="1" x14ac:dyDescent="0.25">
      <c r="B26" s="16" t="s">
        <v>28</v>
      </c>
      <c r="C26" s="16"/>
      <c r="D26" s="16"/>
      <c r="E26" s="16"/>
      <c r="F26" s="16"/>
    </row>
    <row r="27" spans="2:7" ht="15" customHeight="1" x14ac:dyDescent="0.25"/>
    <row r="28" spans="2:7" x14ac:dyDescent="0.25">
      <c r="B28" s="17" t="s">
        <v>81</v>
      </c>
      <c r="C28" s="17"/>
      <c r="D28" s="17"/>
      <c r="E28" s="17"/>
      <c r="F28" s="17"/>
      <c r="G28" s="17"/>
    </row>
    <row r="30" spans="2:7" x14ac:dyDescent="0.25">
      <c r="C30" s="18" t="s">
        <v>82</v>
      </c>
      <c r="D30" s="18"/>
      <c r="E30" s="18"/>
    </row>
    <row r="31" spans="2:7" x14ac:dyDescent="0.25">
      <c r="C31" s="18"/>
      <c r="D31" s="18"/>
      <c r="E31" s="18"/>
    </row>
  </sheetData>
  <mergeCells count="9">
    <mergeCell ref="B25:F25"/>
    <mergeCell ref="B26:F26"/>
    <mergeCell ref="B28:G28"/>
    <mergeCell ref="C30:E31"/>
    <mergeCell ref="B2:F2"/>
    <mergeCell ref="B3:F3"/>
    <mergeCell ref="C5:F5"/>
    <mergeCell ref="B12:F12"/>
    <mergeCell ref="B24:F24"/>
  </mergeCell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000-000000000000}">
          <x14:formula1>
            <xm:f>Reglas_19_Procedimientos!$B$2:$B$20</xm:f>
          </x14:formula1>
          <x14:formula2>
            <xm:f>0</xm:f>
          </x14:formula2>
          <xm:sqref>C5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zoomScaleNormal="100" workbookViewId="0">
      <pane ySplit="1" topLeftCell="A2" activePane="bottomLeft" state="frozen"/>
      <selection pane="bottomLeft"/>
    </sheetView>
  </sheetViews>
  <sheetFormatPr baseColWidth="10" defaultColWidth="8.7109375" defaultRowHeight="15" x14ac:dyDescent="0.25"/>
  <cols>
    <col min="1" max="1" width="5" customWidth="1"/>
    <col min="2" max="2" width="48" customWidth="1"/>
    <col min="3" max="3" width="10" customWidth="1"/>
    <col min="4" max="5" width="14" customWidth="1"/>
    <col min="6" max="6" width="42" customWidth="1"/>
  </cols>
  <sheetData>
    <row r="1" spans="1:6" ht="30" customHeight="1" x14ac:dyDescent="0.25">
      <c r="A1" s="10" t="s">
        <v>29</v>
      </c>
      <c r="B1" s="10" t="s">
        <v>30</v>
      </c>
      <c r="C1" s="10" t="s">
        <v>31</v>
      </c>
      <c r="D1" s="10" t="s">
        <v>32</v>
      </c>
      <c r="E1" s="10" t="s">
        <v>33</v>
      </c>
      <c r="F1" s="10" t="s">
        <v>34</v>
      </c>
    </row>
    <row r="2" spans="1:6" ht="15" customHeight="1" x14ac:dyDescent="0.25">
      <c r="A2" s="11">
        <v>1</v>
      </c>
      <c r="B2" s="12" t="s">
        <v>3</v>
      </c>
      <c r="C2" s="13" t="s">
        <v>35</v>
      </c>
      <c r="D2" s="13">
        <v>7</v>
      </c>
      <c r="E2" s="13">
        <v>7</v>
      </c>
      <c r="F2" s="12" t="s">
        <v>36</v>
      </c>
    </row>
    <row r="3" spans="1:6" ht="15" customHeight="1" x14ac:dyDescent="0.25">
      <c r="A3" s="11">
        <v>2</v>
      </c>
      <c r="B3" s="12" t="s">
        <v>37</v>
      </c>
      <c r="C3" s="13" t="s">
        <v>38</v>
      </c>
      <c r="D3" s="13">
        <v>3</v>
      </c>
      <c r="E3" s="13">
        <v>3</v>
      </c>
      <c r="F3" s="12" t="s">
        <v>36</v>
      </c>
    </row>
    <row r="4" spans="1:6" ht="15" customHeight="1" x14ac:dyDescent="0.25">
      <c r="A4" s="11">
        <v>3</v>
      </c>
      <c r="B4" s="12" t="s">
        <v>39</v>
      </c>
      <c r="C4" s="13" t="s">
        <v>35</v>
      </c>
      <c r="D4" s="13">
        <v>7</v>
      </c>
      <c r="E4" s="13">
        <v>7</v>
      </c>
      <c r="F4" s="12" t="s">
        <v>36</v>
      </c>
    </row>
    <row r="5" spans="1:6" ht="26.25" customHeight="1" x14ac:dyDescent="0.25">
      <c r="A5" s="11">
        <v>4</v>
      </c>
      <c r="B5" s="12" t="s">
        <v>40</v>
      </c>
      <c r="C5" s="13" t="s">
        <v>38</v>
      </c>
      <c r="D5" s="13">
        <v>3</v>
      </c>
      <c r="E5" s="13">
        <v>3</v>
      </c>
      <c r="F5" s="12" t="s">
        <v>36</v>
      </c>
    </row>
    <row r="6" spans="1:6" ht="15" customHeight="1" x14ac:dyDescent="0.25">
      <c r="A6" s="11">
        <v>5</v>
      </c>
      <c r="B6" s="12" t="s">
        <v>41</v>
      </c>
      <c r="C6" s="13" t="s">
        <v>35</v>
      </c>
      <c r="D6" s="13">
        <v>7</v>
      </c>
      <c r="E6" s="13">
        <v>7</v>
      </c>
      <c r="F6" s="12" t="s">
        <v>36</v>
      </c>
    </row>
    <row r="7" spans="1:6" ht="15" customHeight="1" x14ac:dyDescent="0.25">
      <c r="A7" s="11">
        <v>6</v>
      </c>
      <c r="B7" s="12" t="s">
        <v>42</v>
      </c>
      <c r="C7" s="13" t="s">
        <v>38</v>
      </c>
      <c r="D7" s="13">
        <v>3</v>
      </c>
      <c r="E7" s="13">
        <v>3</v>
      </c>
      <c r="F7" s="12" t="s">
        <v>36</v>
      </c>
    </row>
    <row r="8" spans="1:6" ht="26.25" customHeight="1" x14ac:dyDescent="0.25">
      <c r="A8" s="11">
        <v>7</v>
      </c>
      <c r="B8" s="12" t="s">
        <v>43</v>
      </c>
      <c r="C8" s="13" t="s">
        <v>35</v>
      </c>
      <c r="D8" s="13">
        <v>7</v>
      </c>
      <c r="E8" s="13">
        <v>7</v>
      </c>
      <c r="F8" s="12" t="s">
        <v>36</v>
      </c>
    </row>
    <row r="9" spans="1:6" ht="15" customHeight="1" x14ac:dyDescent="0.25">
      <c r="A9" s="11">
        <v>8</v>
      </c>
      <c r="B9" s="12" t="s">
        <v>44</v>
      </c>
      <c r="C9" s="13" t="s">
        <v>35</v>
      </c>
      <c r="D9" s="13">
        <v>7</v>
      </c>
      <c r="E9" s="13">
        <v>7</v>
      </c>
      <c r="F9" s="12" t="s">
        <v>36</v>
      </c>
    </row>
    <row r="10" spans="1:6" ht="15" customHeight="1" x14ac:dyDescent="0.25">
      <c r="A10" s="11">
        <v>9</v>
      </c>
      <c r="B10" s="12" t="s">
        <v>45</v>
      </c>
      <c r="C10" s="13" t="s">
        <v>38</v>
      </c>
      <c r="D10" s="13">
        <v>3</v>
      </c>
      <c r="E10" s="13">
        <v>3</v>
      </c>
      <c r="F10" s="12" t="s">
        <v>36</v>
      </c>
    </row>
    <row r="11" spans="1:6" ht="15" customHeight="1" x14ac:dyDescent="0.25">
      <c r="A11" s="11">
        <v>10</v>
      </c>
      <c r="B11" s="12" t="s">
        <v>46</v>
      </c>
      <c r="C11" s="13" t="s">
        <v>35</v>
      </c>
      <c r="D11" s="13">
        <v>7</v>
      </c>
      <c r="E11" s="13">
        <v>7</v>
      </c>
      <c r="F11" s="12" t="s">
        <v>36</v>
      </c>
    </row>
    <row r="12" spans="1:6" ht="26.25" customHeight="1" x14ac:dyDescent="0.25">
      <c r="A12" s="11">
        <v>11</v>
      </c>
      <c r="B12" s="12" t="s">
        <v>47</v>
      </c>
      <c r="C12" s="13" t="s">
        <v>38</v>
      </c>
      <c r="D12" s="13">
        <v>3</v>
      </c>
      <c r="E12" s="13">
        <v>3</v>
      </c>
      <c r="F12" s="12" t="s">
        <v>36</v>
      </c>
    </row>
    <row r="13" spans="1:6" ht="15" customHeight="1" x14ac:dyDescent="0.25">
      <c r="A13" s="11">
        <v>12</v>
      </c>
      <c r="B13" s="12" t="s">
        <v>48</v>
      </c>
      <c r="C13" s="13" t="s">
        <v>35</v>
      </c>
      <c r="D13" s="13">
        <v>7</v>
      </c>
      <c r="E13" s="13">
        <v>7</v>
      </c>
      <c r="F13" s="12" t="s">
        <v>36</v>
      </c>
    </row>
    <row r="14" spans="1:6" ht="26.25" customHeight="1" x14ac:dyDescent="0.25">
      <c r="A14" s="11">
        <v>13</v>
      </c>
      <c r="B14" s="12" t="s">
        <v>49</v>
      </c>
      <c r="C14" s="13" t="s">
        <v>38</v>
      </c>
      <c r="D14" s="13">
        <v>3</v>
      </c>
      <c r="E14" s="13">
        <v>3</v>
      </c>
      <c r="F14" s="12" t="s">
        <v>36</v>
      </c>
    </row>
    <row r="15" spans="1:6" ht="26.25" customHeight="1" x14ac:dyDescent="0.25">
      <c r="A15" s="11">
        <v>14</v>
      </c>
      <c r="B15" s="12" t="s">
        <v>50</v>
      </c>
      <c r="C15" s="13" t="s">
        <v>35</v>
      </c>
      <c r="D15" s="13">
        <v>7</v>
      </c>
      <c r="E15" s="13">
        <v>7</v>
      </c>
      <c r="F15" s="12" t="s">
        <v>36</v>
      </c>
    </row>
    <row r="16" spans="1:6" ht="26.25" customHeight="1" x14ac:dyDescent="0.25">
      <c r="A16" s="11">
        <v>15</v>
      </c>
      <c r="B16" s="12" t="s">
        <v>51</v>
      </c>
      <c r="C16" s="13" t="s">
        <v>38</v>
      </c>
      <c r="D16" s="13">
        <v>3</v>
      </c>
      <c r="E16" s="13">
        <v>3</v>
      </c>
      <c r="F16" s="12" t="s">
        <v>52</v>
      </c>
    </row>
    <row r="17" spans="1:6" ht="26.25" customHeight="1" x14ac:dyDescent="0.25">
      <c r="A17" s="11">
        <v>16</v>
      </c>
      <c r="B17" s="12" t="s">
        <v>53</v>
      </c>
      <c r="C17" s="13" t="s">
        <v>54</v>
      </c>
      <c r="D17" s="13"/>
      <c r="E17" s="13">
        <v>6</v>
      </c>
      <c r="F17" s="12" t="s">
        <v>55</v>
      </c>
    </row>
    <row r="18" spans="1:6" ht="26.25" customHeight="1" x14ac:dyDescent="0.25">
      <c r="A18" s="11">
        <v>17</v>
      </c>
      <c r="B18" s="12" t="s">
        <v>56</v>
      </c>
      <c r="C18" s="13" t="s">
        <v>54</v>
      </c>
      <c r="D18" s="13"/>
      <c r="E18" s="13">
        <v>6</v>
      </c>
      <c r="F18" s="12" t="s">
        <v>57</v>
      </c>
    </row>
    <row r="19" spans="1:6" ht="26.25" customHeight="1" x14ac:dyDescent="0.25">
      <c r="A19" s="11">
        <v>18</v>
      </c>
      <c r="B19" s="12" t="s">
        <v>58</v>
      </c>
      <c r="C19" s="13" t="s">
        <v>54</v>
      </c>
      <c r="D19" s="13"/>
      <c r="E19" s="13">
        <v>3</v>
      </c>
      <c r="F19" s="12" t="s">
        <v>55</v>
      </c>
    </row>
    <row r="20" spans="1:6" ht="39" customHeight="1" x14ac:dyDescent="0.25">
      <c r="A20" s="11">
        <v>19</v>
      </c>
      <c r="B20" s="12" t="s">
        <v>59</v>
      </c>
      <c r="C20" s="13" t="s">
        <v>60</v>
      </c>
      <c r="D20" s="13"/>
      <c r="E20" s="13"/>
      <c r="F20" s="12" t="s">
        <v>61</v>
      </c>
    </row>
    <row r="22" spans="1:6" ht="15" customHeight="1" x14ac:dyDescent="0.25">
      <c r="B22" s="1" t="s">
        <v>62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"/>
  <sheetViews>
    <sheetView zoomScaleNormal="100" workbookViewId="0"/>
  </sheetViews>
  <sheetFormatPr baseColWidth="10" defaultColWidth="8.7109375" defaultRowHeight="15" x14ac:dyDescent="0.25"/>
  <cols>
    <col min="1" max="1" width="14" customWidth="1"/>
    <col min="2" max="2" width="38" customWidth="1"/>
  </cols>
  <sheetData>
    <row r="1" spans="1:2" ht="15" customHeight="1" x14ac:dyDescent="0.25">
      <c r="A1" s="14" t="s">
        <v>63</v>
      </c>
      <c r="B1" s="14" t="s">
        <v>64</v>
      </c>
    </row>
    <row r="2" spans="1:2" ht="15" customHeight="1" x14ac:dyDescent="0.25">
      <c r="A2" s="15">
        <v>46023</v>
      </c>
      <c r="B2" s="6" t="s">
        <v>65</v>
      </c>
    </row>
    <row r="3" spans="1:2" ht="15" customHeight="1" x14ac:dyDescent="0.25">
      <c r="A3" s="15">
        <v>46114</v>
      </c>
      <c r="B3" s="6" t="s">
        <v>66</v>
      </c>
    </row>
    <row r="4" spans="1:2" ht="15" customHeight="1" x14ac:dyDescent="0.25">
      <c r="A4" s="15">
        <v>46115</v>
      </c>
      <c r="B4" s="6" t="s">
        <v>67</v>
      </c>
    </row>
    <row r="5" spans="1:2" ht="15" customHeight="1" x14ac:dyDescent="0.25">
      <c r="A5" s="15">
        <v>46143</v>
      </c>
      <c r="B5" s="6" t="s">
        <v>68</v>
      </c>
    </row>
    <row r="6" spans="1:2" ht="15" customHeight="1" x14ac:dyDescent="0.25">
      <c r="A6" s="15">
        <v>46180</v>
      </c>
      <c r="B6" s="6" t="s">
        <v>69</v>
      </c>
    </row>
    <row r="7" spans="1:2" ht="15" customHeight="1" x14ac:dyDescent="0.25">
      <c r="A7" s="15">
        <v>46202</v>
      </c>
      <c r="B7" s="6" t="s">
        <v>70</v>
      </c>
    </row>
    <row r="8" spans="1:2" ht="15" customHeight="1" x14ac:dyDescent="0.25">
      <c r="A8" s="15">
        <v>46226</v>
      </c>
      <c r="B8" s="6" t="s">
        <v>71</v>
      </c>
    </row>
    <row r="9" spans="1:2" ht="15" customHeight="1" x14ac:dyDescent="0.25">
      <c r="A9" s="15">
        <v>46231</v>
      </c>
      <c r="B9" s="6" t="s">
        <v>72</v>
      </c>
    </row>
    <row r="10" spans="1:2" ht="15" customHeight="1" x14ac:dyDescent="0.25">
      <c r="A10" s="15">
        <v>46232</v>
      </c>
      <c r="B10" s="6" t="s">
        <v>72</v>
      </c>
    </row>
    <row r="11" spans="1:2" ht="15" customHeight="1" x14ac:dyDescent="0.25">
      <c r="A11" s="15">
        <v>46240</v>
      </c>
      <c r="B11" s="6" t="s">
        <v>73</v>
      </c>
    </row>
    <row r="12" spans="1:2" ht="15" customHeight="1" x14ac:dyDescent="0.25">
      <c r="A12" s="15">
        <v>46264</v>
      </c>
      <c r="B12" s="6" t="s">
        <v>74</v>
      </c>
    </row>
    <row r="13" spans="1:2" ht="15" customHeight="1" x14ac:dyDescent="0.25">
      <c r="A13" s="15">
        <v>46303</v>
      </c>
      <c r="B13" s="6" t="s">
        <v>75</v>
      </c>
    </row>
    <row r="14" spans="1:2" ht="15" customHeight="1" x14ac:dyDescent="0.25">
      <c r="A14" s="15">
        <v>46327</v>
      </c>
      <c r="B14" s="6" t="s">
        <v>76</v>
      </c>
    </row>
    <row r="15" spans="1:2" ht="15" customHeight="1" x14ac:dyDescent="0.25">
      <c r="A15" s="15">
        <v>46364</v>
      </c>
      <c r="B15" s="6" t="s">
        <v>77</v>
      </c>
    </row>
    <row r="16" spans="1:2" ht="15" customHeight="1" x14ac:dyDescent="0.25">
      <c r="A16" s="15">
        <v>46365</v>
      </c>
      <c r="B16" s="6" t="s">
        <v>78</v>
      </c>
    </row>
    <row r="17" spans="1:6" ht="15" customHeight="1" x14ac:dyDescent="0.25">
      <c r="A17" s="15">
        <v>46381</v>
      </c>
      <c r="B17" s="6" t="s">
        <v>79</v>
      </c>
    </row>
    <row r="19" spans="1:6" ht="15" customHeight="1" x14ac:dyDescent="0.25">
      <c r="A19" s="23" t="s">
        <v>80</v>
      </c>
      <c r="B19" s="23"/>
      <c r="C19" s="23"/>
      <c r="D19" s="23"/>
      <c r="E19" s="23"/>
      <c r="F19" s="23"/>
    </row>
    <row r="20" spans="1:6" ht="15" customHeight="1" x14ac:dyDescent="0.25">
      <c r="A20" s="23"/>
      <c r="B20" s="23"/>
      <c r="C20" s="23"/>
      <c r="D20" s="23"/>
      <c r="E20" s="23"/>
      <c r="F20" s="23"/>
    </row>
    <row r="21" spans="1:6" ht="15" customHeight="1" x14ac:dyDescent="0.25">
      <c r="A21" s="23"/>
      <c r="B21" s="23"/>
      <c r="C21" s="23"/>
      <c r="D21" s="23"/>
      <c r="E21" s="23"/>
      <c r="F21" s="23"/>
    </row>
  </sheetData>
  <mergeCells count="1">
    <mergeCell ref="A19:F2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Cronograma</vt:lpstr>
      <vt:lpstr>Reglas_19_Procedimientos</vt:lpstr>
      <vt:lpstr>Feriados_2026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Kemmir Yojhan Eladio Montes Samanez</cp:lastModifiedBy>
  <cp:revision>0</cp:revision>
  <dcterms:created xsi:type="dcterms:W3CDTF">2026-08-13T19:10:19Z</dcterms:created>
  <dcterms:modified xsi:type="dcterms:W3CDTF">2026-08-14T14:31:17Z</dcterms:modified>
  <dc:language>en-US</dc:language>
</cp:coreProperties>
</file>